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ropbox\Семейная папка\BM8809\000 БХ8809 на верстку\00 Ходак-Воробьев +\"/>
    </mc:Choice>
  </mc:AlternateContent>
  <xr:revisionPtr revIDLastSave="0" documentId="13_ncr:1_{82048925-B81B-472D-AC0F-8F5E520CD68E}" xr6:coauthVersionLast="47" xr6:coauthVersionMax="47" xr10:uidLastSave="{00000000-0000-0000-0000-000000000000}"/>
  <bookViews>
    <workbookView xWindow="30" yWindow="15" windowWidth="24690" windowHeight="14025" tabRatio="778" xr2:uid="{00000000-000D-0000-FFFF-FFFF00000000}"/>
  </bookViews>
  <sheets>
    <sheet name="Рисунок 3 В" sheetId="2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6" i="20" l="1"/>
  <c r="N5" i="20"/>
  <c r="M6" i="20"/>
  <c r="M5" i="20"/>
  <c r="L6" i="20"/>
  <c r="L5" i="20"/>
  <c r="K6" i="20"/>
  <c r="K5" i="20"/>
  <c r="N4" i="20"/>
  <c r="M4" i="20"/>
  <c r="L4" i="20"/>
  <c r="K4" i="20"/>
  <c r="G33" i="20" l="1"/>
  <c r="F33" i="20"/>
  <c r="G32" i="20"/>
  <c r="F32" i="20"/>
  <c r="G31" i="20"/>
  <c r="F31" i="20"/>
  <c r="G30" i="20"/>
  <c r="F30" i="20"/>
  <c r="G29" i="20"/>
  <c r="F29" i="20"/>
  <c r="G28" i="20"/>
  <c r="F28" i="20"/>
  <c r="G27" i="20"/>
  <c r="F27" i="20"/>
  <c r="G25" i="20"/>
  <c r="F25" i="20"/>
  <c r="G24" i="20"/>
  <c r="F24" i="20"/>
  <c r="G23" i="20"/>
  <c r="F23" i="20"/>
  <c r="G22" i="20"/>
  <c r="F22" i="20"/>
  <c r="H22" i="20" s="1"/>
  <c r="G21" i="20"/>
  <c r="F21" i="20"/>
  <c r="G20" i="20"/>
  <c r="F20" i="20"/>
  <c r="G19" i="20"/>
  <c r="F19" i="20"/>
  <c r="G17" i="20"/>
  <c r="F17" i="20"/>
  <c r="G16" i="20"/>
  <c r="F16" i="20"/>
  <c r="G15" i="20"/>
  <c r="F15" i="20"/>
  <c r="G14" i="20"/>
  <c r="F14" i="20"/>
  <c r="G13" i="20"/>
  <c r="F13" i="20"/>
  <c r="G12" i="20"/>
  <c r="F12" i="20"/>
  <c r="G11" i="20"/>
  <c r="F11" i="20"/>
  <c r="G9" i="20"/>
  <c r="F9" i="20"/>
  <c r="G8" i="20"/>
  <c r="F8" i="20"/>
  <c r="G7" i="20"/>
  <c r="F7" i="20"/>
  <c r="G6" i="20"/>
  <c r="F6" i="20"/>
  <c r="G5" i="20"/>
  <c r="F5" i="20"/>
  <c r="G4" i="20"/>
  <c r="F4" i="20"/>
  <c r="G3" i="20"/>
  <c r="F3" i="20"/>
  <c r="H3" i="20" l="1"/>
  <c r="H20" i="20"/>
  <c r="H28" i="20"/>
  <c r="H7" i="20"/>
  <c r="H14" i="20"/>
  <c r="H21" i="20"/>
  <c r="H8" i="20"/>
  <c r="H9" i="20"/>
  <c r="H16" i="20"/>
  <c r="H23" i="20"/>
  <c r="H30" i="20"/>
  <c r="H15" i="20"/>
  <c r="H29" i="20"/>
  <c r="H4" i="20"/>
  <c r="H11" i="20"/>
  <c r="H17" i="20"/>
  <c r="H24" i="20"/>
  <c r="H31" i="20"/>
  <c r="H5" i="20"/>
  <c r="H12" i="20"/>
  <c r="H19" i="20"/>
  <c r="H25" i="20"/>
  <c r="H32" i="20"/>
  <c r="H6" i="20"/>
  <c r="H13" i="20"/>
  <c r="H27" i="20"/>
  <c r="H33" i="20"/>
</calcChain>
</file>

<file path=xl/sharedStrings.xml><?xml version="1.0" encoding="utf-8"?>
<sst xmlns="http://schemas.openxmlformats.org/spreadsheetml/2006/main" count="35" uniqueCount="31">
  <si>
    <t>часы</t>
  </si>
  <si>
    <t>без нормировки мкг/ 25 мкл</t>
  </si>
  <si>
    <t>/л</t>
  </si>
  <si>
    <t>MEDIAN</t>
  </si>
  <si>
    <t>SD</t>
  </si>
  <si>
    <t>RE</t>
  </si>
  <si>
    <t>Anova: Single Factor</t>
  </si>
  <si>
    <t>SUMMARY</t>
  </si>
  <si>
    <t>Groups</t>
  </si>
  <si>
    <t>Count</t>
  </si>
  <si>
    <t>Sum</t>
  </si>
  <si>
    <t>Average</t>
  </si>
  <si>
    <t>Variance</t>
  </si>
  <si>
    <t>ANOVA</t>
  </si>
  <si>
    <t>Source of Variation</t>
  </si>
  <si>
    <t>SS</t>
  </si>
  <si>
    <t>df</t>
  </si>
  <si>
    <t>MS</t>
  </si>
  <si>
    <t>F</t>
  </si>
  <si>
    <t>F crit</t>
  </si>
  <si>
    <t>Between Groups</t>
  </si>
  <si>
    <t>Within Groups</t>
  </si>
  <si>
    <t>Total</t>
  </si>
  <si>
    <t>18 ч</t>
  </si>
  <si>
    <t>Kan –/–</t>
  </si>
  <si>
    <t>pET28a–NP</t>
  </si>
  <si>
    <t>pEHD–NP</t>
  </si>
  <si>
    <t>pEHR–NP</t>
  </si>
  <si>
    <t>pEHU–NP</t>
  </si>
  <si>
    <t>P–value</t>
  </si>
  <si>
    <t>Приложение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</si>
</sst>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10">
    <xf numFmtId="0" fontId="0" fillId="0" borderId="0" xfId="0"/>
    <xf numFmtId="2" fontId="0" fillId="0" borderId="0" xfId="0" applyNumberFormat="1"/>
    <xf numFmtId="0" fontId="1" fillId="0" borderId="0" xfId="0" applyFont="1"/>
    <xf numFmtId="9" fontId="0" fillId="0" borderId="0" xfId="1" applyFont="1"/>
    <xf numFmtId="0" fontId="0" fillId="0" borderId="1" xfId="0" applyBorder="1"/>
    <xf numFmtId="0" fontId="3" fillId="0" borderId="2" xfId="0" applyFont="1" applyBorder="1" applyAlignment="1">
      <alignment horizontal="center"/>
    </xf>
    <xf numFmtId="0" fontId="0" fillId="0" borderId="3" xfId="0" applyBorder="1"/>
    <xf numFmtId="2" fontId="0" fillId="0" borderId="3" xfId="0" applyNumberFormat="1" applyBorder="1"/>
    <xf numFmtId="0" fontId="4" fillId="0" borderId="0" xfId="0" applyFont="1"/>
    <xf numFmtId="0" fontId="5" fillId="0" borderId="0" xfId="0" applyFont="1"/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'Рисунок 3 В'!$B$2</c:f>
              <c:strCache>
                <c:ptCount val="1"/>
                <c:pt idx="0">
                  <c:v>pET28a–NP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pPr>
              <a:solidFill>
                <a:srgbClr val="FF0000"/>
              </a:solidFill>
            </c:spPr>
          </c:marker>
          <c:xVal>
            <c:numRef>
              <c:f>'Рисунок 3 В'!$C$3:$C$9</c:f>
              <c:numCache>
                <c:formatCode>General</c:formatCode>
                <c:ptCount val="7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6</c:v>
                </c:pt>
                <c:pt idx="6">
                  <c:v>18</c:v>
                </c:pt>
              </c:numCache>
            </c:numRef>
          </c:xVal>
          <c:yVal>
            <c:numRef>
              <c:f>'Рисунок 3 В'!$F$3:$F$9</c:f>
              <c:numCache>
                <c:formatCode>General</c:formatCode>
                <c:ptCount val="7"/>
                <c:pt idx="0">
                  <c:v>0</c:v>
                </c:pt>
                <c:pt idx="1">
                  <c:v>10.4</c:v>
                </c:pt>
                <c:pt idx="2">
                  <c:v>20.6</c:v>
                </c:pt>
                <c:pt idx="3">
                  <c:v>25.6</c:v>
                </c:pt>
                <c:pt idx="4">
                  <c:v>22.599999999999998</c:v>
                </c:pt>
                <c:pt idx="5">
                  <c:v>30.4</c:v>
                </c:pt>
                <c:pt idx="6">
                  <c:v>146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6E71-4861-ABFB-47E114FD2E43}"/>
            </c:ext>
          </c:extLst>
        </c:ser>
        <c:ser>
          <c:idx val="1"/>
          <c:order val="1"/>
          <c:tx>
            <c:strRef>
              <c:f>'Рисунок 3 В'!$B$10</c:f>
              <c:strCache>
                <c:ptCount val="1"/>
                <c:pt idx="0">
                  <c:v>pEHD–NP</c:v>
                </c:pt>
              </c:strCache>
            </c:strRef>
          </c:tx>
          <c:spPr>
            <a:ln>
              <a:solidFill>
                <a:srgbClr val="92D050"/>
              </a:solidFill>
            </a:ln>
          </c:spPr>
          <c:marker>
            <c:spPr>
              <a:solidFill>
                <a:srgbClr val="92D050"/>
              </a:solidFill>
            </c:spPr>
          </c:marker>
          <c:xVal>
            <c:numRef>
              <c:f>'Рисунок 3 В'!$C$11:$C$17</c:f>
              <c:numCache>
                <c:formatCode>General</c:formatCode>
                <c:ptCount val="7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6</c:v>
                </c:pt>
                <c:pt idx="6">
                  <c:v>18</c:v>
                </c:pt>
              </c:numCache>
            </c:numRef>
          </c:xVal>
          <c:yVal>
            <c:numRef>
              <c:f>'Рисунок 3 В'!$F$11:$F$17</c:f>
              <c:numCache>
                <c:formatCode>General</c:formatCode>
                <c:ptCount val="7"/>
                <c:pt idx="0">
                  <c:v>0</c:v>
                </c:pt>
                <c:pt idx="1">
                  <c:v>10</c:v>
                </c:pt>
                <c:pt idx="2">
                  <c:v>19.399999999999999</c:v>
                </c:pt>
                <c:pt idx="3">
                  <c:v>27.599999999999998</c:v>
                </c:pt>
                <c:pt idx="4">
                  <c:v>30.4</c:v>
                </c:pt>
                <c:pt idx="5">
                  <c:v>42.8</c:v>
                </c:pt>
                <c:pt idx="6">
                  <c:v>121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6E71-4861-ABFB-47E114FD2E43}"/>
            </c:ext>
          </c:extLst>
        </c:ser>
        <c:ser>
          <c:idx val="2"/>
          <c:order val="2"/>
          <c:tx>
            <c:strRef>
              <c:f>'Рисунок 3 В'!$B$18</c:f>
              <c:strCache>
                <c:ptCount val="1"/>
                <c:pt idx="0">
                  <c:v>pEHR–NP</c:v>
                </c:pt>
              </c:strCache>
            </c:strRef>
          </c:tx>
          <c:spPr>
            <a:ln>
              <a:solidFill>
                <a:srgbClr val="00B0F0"/>
              </a:solidFill>
            </a:ln>
          </c:spPr>
          <c:errBars>
            <c:errDir val="y"/>
            <c:errBarType val="both"/>
            <c:errValType val="cust"/>
            <c:noEndCap val="0"/>
            <c:plus>
              <c:numRef>
                <c:f>'Рисунок 3 В'!$G$19:$G$25</c:f>
                <c:numCache>
                  <c:formatCode>General</c:formatCode>
                  <c:ptCount val="7"/>
                  <c:pt idx="0">
                    <c:v>0</c:v>
                  </c:pt>
                  <c:pt idx="1">
                    <c:v>2.5455844122715705</c:v>
                  </c:pt>
                  <c:pt idx="2">
                    <c:v>2.2627416997969525</c:v>
                  </c:pt>
                  <c:pt idx="3">
                    <c:v>5.6568542494924143</c:v>
                  </c:pt>
                  <c:pt idx="4">
                    <c:v>5.6568542494923824</c:v>
                  </c:pt>
                  <c:pt idx="5">
                    <c:v>7.0710678118655252</c:v>
                  </c:pt>
                  <c:pt idx="6">
                    <c:v>7.9195959492893326</c:v>
                  </c:pt>
                </c:numCache>
              </c:numRef>
            </c:plus>
            <c:minus>
              <c:numRef>
                <c:f>'Рисунок 3 В'!$G$19:$G$25</c:f>
                <c:numCache>
                  <c:formatCode>General</c:formatCode>
                  <c:ptCount val="7"/>
                  <c:pt idx="0">
                    <c:v>0</c:v>
                  </c:pt>
                  <c:pt idx="1">
                    <c:v>2.5455844122715705</c:v>
                  </c:pt>
                  <c:pt idx="2">
                    <c:v>2.2627416997969525</c:v>
                  </c:pt>
                  <c:pt idx="3">
                    <c:v>5.6568542494924143</c:v>
                  </c:pt>
                  <c:pt idx="4">
                    <c:v>5.6568542494923824</c:v>
                  </c:pt>
                  <c:pt idx="5">
                    <c:v>7.0710678118655252</c:v>
                  </c:pt>
                  <c:pt idx="6">
                    <c:v>7.9195959492893326</c:v>
                  </c:pt>
                </c:numCache>
              </c:numRef>
            </c:minus>
          </c:errBars>
          <c:xVal>
            <c:numRef>
              <c:f>'Рисунок 3 В'!$C$19:$C$25</c:f>
              <c:numCache>
                <c:formatCode>General</c:formatCode>
                <c:ptCount val="7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6</c:v>
                </c:pt>
                <c:pt idx="6">
                  <c:v>18</c:v>
                </c:pt>
              </c:numCache>
            </c:numRef>
          </c:xVal>
          <c:yVal>
            <c:numRef>
              <c:f>'Рисунок 3 В'!$F$19:$F$25</c:f>
              <c:numCache>
                <c:formatCode>General</c:formatCode>
                <c:ptCount val="7"/>
                <c:pt idx="0">
                  <c:v>0</c:v>
                </c:pt>
                <c:pt idx="1">
                  <c:v>10.600000000000001</c:v>
                </c:pt>
                <c:pt idx="2">
                  <c:v>18.799999999999997</c:v>
                </c:pt>
                <c:pt idx="3">
                  <c:v>27.199999999999996</c:v>
                </c:pt>
                <c:pt idx="4">
                  <c:v>30</c:v>
                </c:pt>
                <c:pt idx="5">
                  <c:v>45.4</c:v>
                </c:pt>
                <c:pt idx="6">
                  <c:v>65.600000000000009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6E71-4861-ABFB-47E114FD2E43}"/>
            </c:ext>
          </c:extLst>
        </c:ser>
        <c:ser>
          <c:idx val="3"/>
          <c:order val="3"/>
          <c:tx>
            <c:strRef>
              <c:f>'Рисунок 3 В'!$B$26</c:f>
              <c:strCache>
                <c:ptCount val="1"/>
                <c:pt idx="0">
                  <c:v>pEHU–NP</c:v>
                </c:pt>
              </c:strCache>
            </c:strRef>
          </c:tx>
          <c:xVal>
            <c:numRef>
              <c:f>'Рисунок 3 В'!$C$27:$C$33</c:f>
              <c:numCache>
                <c:formatCode>General</c:formatCode>
                <c:ptCount val="7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6</c:v>
                </c:pt>
                <c:pt idx="6">
                  <c:v>18</c:v>
                </c:pt>
              </c:numCache>
            </c:numRef>
          </c:xVal>
          <c:yVal>
            <c:numRef>
              <c:f>'Рисунок 3 В'!$F$27:$F$33</c:f>
              <c:numCache>
                <c:formatCode>General</c:formatCode>
                <c:ptCount val="7"/>
                <c:pt idx="0">
                  <c:v>0</c:v>
                </c:pt>
                <c:pt idx="1">
                  <c:v>12.2</c:v>
                </c:pt>
                <c:pt idx="2">
                  <c:v>24.8</c:v>
                </c:pt>
                <c:pt idx="3">
                  <c:v>31</c:v>
                </c:pt>
                <c:pt idx="4">
                  <c:v>31.799999999999997</c:v>
                </c:pt>
                <c:pt idx="5">
                  <c:v>39.799999999999997</c:v>
                </c:pt>
                <c:pt idx="6">
                  <c:v>93.999999999999986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6E71-4861-ABFB-47E114FD2E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5063232"/>
        <c:axId val="191381504"/>
      </c:scatterChart>
      <c:valAx>
        <c:axId val="145063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91381504"/>
        <c:crosses val="autoZero"/>
        <c:crossBetween val="midCat"/>
      </c:valAx>
      <c:valAx>
        <c:axId val="19138150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500"/>
                </a:pPr>
                <a:r>
                  <a:rPr lang="en-US" sz="1050" b="1" i="0" baseline="0">
                    <a:effectLst/>
                  </a:rPr>
                  <a:t>NP, </a:t>
                </a:r>
                <a:r>
                  <a:rPr lang="ru-RU" sz="1050" b="1" i="0" baseline="0">
                    <a:effectLst/>
                  </a:rPr>
                  <a:t>мг</a:t>
                </a:r>
                <a:r>
                  <a:rPr lang="en-US" sz="1050" b="1" i="0" baseline="0">
                    <a:effectLst/>
                  </a:rPr>
                  <a:t>/</a:t>
                </a:r>
                <a:r>
                  <a:rPr lang="ru-RU" sz="1050" b="1" i="0" baseline="0">
                    <a:effectLst/>
                  </a:rPr>
                  <a:t>л</a:t>
                </a:r>
                <a:endParaRPr lang="ru-RU" sz="500">
                  <a:effectLst/>
                </a:endParaRP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45063232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128587</xdr:colOff>
      <xdr:row>1</xdr:row>
      <xdr:rowOff>152400</xdr:rowOff>
    </xdr:from>
    <xdr:to>
      <xdr:col>24</xdr:col>
      <xdr:colOff>433387</xdr:colOff>
      <xdr:row>16</xdr:row>
      <xdr:rowOff>38100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3"/>
  <sheetViews>
    <sheetView tabSelected="1" workbookViewId="0"/>
  </sheetViews>
  <sheetFormatPr defaultRowHeight="15" x14ac:dyDescent="0.25"/>
  <sheetData>
    <row r="1" spans="1:16" ht="15.75" x14ac:dyDescent="0.25">
      <c r="A1" s="9" t="s">
        <v>30</v>
      </c>
    </row>
    <row r="2" spans="1:16" x14ac:dyDescent="0.25">
      <c r="A2" t="s">
        <v>24</v>
      </c>
      <c r="B2" t="s">
        <v>25</v>
      </c>
      <c r="C2" t="s">
        <v>0</v>
      </c>
      <c r="D2" t="s">
        <v>1</v>
      </c>
      <c r="E2" t="s">
        <v>2</v>
      </c>
      <c r="F2" t="s">
        <v>3</v>
      </c>
      <c r="G2" t="s">
        <v>4</v>
      </c>
      <c r="H2" t="s">
        <v>5</v>
      </c>
    </row>
    <row r="3" spans="1:16" x14ac:dyDescent="0.25">
      <c r="C3">
        <v>0</v>
      </c>
      <c r="D3">
        <v>0</v>
      </c>
      <c r="E3">
        <v>0</v>
      </c>
      <c r="F3">
        <f t="shared" ref="F3:F9" si="0">AVERAGE(D3:E3)*40</f>
        <v>0</v>
      </c>
      <c r="G3" s="1">
        <f t="shared" ref="G3:G9" si="1">STDEV(D3:E3)*40</f>
        <v>0</v>
      </c>
      <c r="H3" s="3" t="e">
        <f t="shared" ref="H3:H9" si="2">G3/F3</f>
        <v>#DIV/0!</v>
      </c>
      <c r="O3" s="1"/>
      <c r="P3" s="3"/>
    </row>
    <row r="4" spans="1:16" x14ac:dyDescent="0.25">
      <c r="C4">
        <v>1</v>
      </c>
      <c r="D4">
        <v>0.28000000000000003</v>
      </c>
      <c r="E4">
        <v>0.24</v>
      </c>
      <c r="F4">
        <f t="shared" si="0"/>
        <v>10.4</v>
      </c>
      <c r="G4" s="1">
        <f t="shared" si="1"/>
        <v>1.1313708498984769</v>
      </c>
      <c r="H4" s="3">
        <f t="shared" si="2"/>
        <v>0.10878565864408432</v>
      </c>
      <c r="K4" s="6" t="str">
        <f>B2</f>
        <v>pET28a–NP</v>
      </c>
      <c r="L4" s="7" t="str">
        <f>B10</f>
        <v>pEHD–NP</v>
      </c>
      <c r="M4" s="7" t="str">
        <f>B18</f>
        <v>pEHR–NP</v>
      </c>
      <c r="N4" s="6" t="str">
        <f>B26</f>
        <v>pEHU–NP</v>
      </c>
      <c r="O4" s="1"/>
      <c r="P4" s="3"/>
    </row>
    <row r="5" spans="1:16" x14ac:dyDescent="0.25">
      <c r="C5">
        <v>2</v>
      </c>
      <c r="D5">
        <v>0.53</v>
      </c>
      <c r="E5">
        <v>0.5</v>
      </c>
      <c r="F5">
        <f t="shared" si="0"/>
        <v>20.6</v>
      </c>
      <c r="G5" s="1">
        <f t="shared" si="1"/>
        <v>0.8485281374238578</v>
      </c>
      <c r="H5" s="3">
        <f t="shared" si="2"/>
        <v>4.1190686282711539E-2</v>
      </c>
      <c r="J5" t="s">
        <v>23</v>
      </c>
      <c r="K5" s="6">
        <f>D9</f>
        <v>3.35</v>
      </c>
      <c r="L5" s="7">
        <f>D17</f>
        <v>2.75</v>
      </c>
      <c r="M5" s="7">
        <f>D25</f>
        <v>1.5</v>
      </c>
      <c r="N5" s="6">
        <f>D33</f>
        <v>2.15</v>
      </c>
      <c r="O5" s="1"/>
      <c r="P5" s="3"/>
    </row>
    <row r="6" spans="1:16" x14ac:dyDescent="0.25">
      <c r="C6">
        <v>3</v>
      </c>
      <c r="D6">
        <v>0.66</v>
      </c>
      <c r="E6">
        <v>0.62</v>
      </c>
      <c r="F6">
        <f t="shared" si="0"/>
        <v>25.6</v>
      </c>
      <c r="G6" s="1">
        <f t="shared" si="1"/>
        <v>1.1313708498984769</v>
      </c>
      <c r="H6" s="3">
        <f t="shared" si="2"/>
        <v>4.4194173824159251E-2</v>
      </c>
      <c r="K6" s="6">
        <f>E9</f>
        <v>3.95</v>
      </c>
      <c r="L6" s="7">
        <f>E17</f>
        <v>3.3</v>
      </c>
      <c r="M6" s="7">
        <f>E25</f>
        <v>1.78</v>
      </c>
      <c r="N6" s="6">
        <f>E33</f>
        <v>2.5499999999999998</v>
      </c>
      <c r="O6" s="1"/>
      <c r="P6" s="3"/>
    </row>
    <row r="7" spans="1:16" x14ac:dyDescent="0.25">
      <c r="C7">
        <v>4</v>
      </c>
      <c r="D7">
        <v>0.64</v>
      </c>
      <c r="E7">
        <v>0.49</v>
      </c>
      <c r="F7">
        <f t="shared" si="0"/>
        <v>22.599999999999998</v>
      </c>
      <c r="G7" s="1">
        <f t="shared" si="1"/>
        <v>4.2426406871193025</v>
      </c>
      <c r="H7" s="3">
        <f t="shared" si="2"/>
        <v>0.18772746403182755</v>
      </c>
      <c r="L7" s="1"/>
      <c r="M7" s="1"/>
      <c r="O7" s="1"/>
      <c r="P7" s="3"/>
    </row>
    <row r="8" spans="1:16" x14ac:dyDescent="0.25">
      <c r="C8">
        <v>6</v>
      </c>
      <c r="D8">
        <v>0.88</v>
      </c>
      <c r="E8">
        <v>0.64</v>
      </c>
      <c r="F8">
        <f t="shared" si="0"/>
        <v>30.4</v>
      </c>
      <c r="G8" s="1">
        <f t="shared" si="1"/>
        <v>6.7882250993908491</v>
      </c>
      <c r="H8" s="3">
        <f t="shared" si="2"/>
        <v>0.22329687826943584</v>
      </c>
      <c r="J8" t="s">
        <v>6</v>
      </c>
    </row>
    <row r="9" spans="1:16" x14ac:dyDescent="0.25">
      <c r="C9">
        <v>18</v>
      </c>
      <c r="D9">
        <v>3.35</v>
      </c>
      <c r="E9">
        <v>3.95</v>
      </c>
      <c r="F9">
        <f t="shared" si="0"/>
        <v>146</v>
      </c>
      <c r="G9" s="1">
        <f t="shared" si="1"/>
        <v>16.970562748477143</v>
      </c>
      <c r="H9" s="3">
        <f t="shared" si="2"/>
        <v>0.11623673115395303</v>
      </c>
    </row>
    <row r="10" spans="1:16" ht="15.75" thickBot="1" x14ac:dyDescent="0.3">
      <c r="B10" t="s">
        <v>26</v>
      </c>
      <c r="J10" t="s">
        <v>7</v>
      </c>
    </row>
    <row r="11" spans="1:16" x14ac:dyDescent="0.25">
      <c r="C11">
        <v>0</v>
      </c>
      <c r="D11">
        <v>0</v>
      </c>
      <c r="E11">
        <v>0</v>
      </c>
      <c r="F11">
        <f t="shared" ref="F11:F17" si="3">AVERAGE(D11:E11)*40</f>
        <v>0</v>
      </c>
      <c r="G11" s="1">
        <f t="shared" ref="G11:G17" si="4">STDEV(D11:E11)*40</f>
        <v>0</v>
      </c>
      <c r="H11" s="3" t="e">
        <f t="shared" ref="H11:H17" si="5">G11/F11</f>
        <v>#DIV/0!</v>
      </c>
      <c r="J11" s="5" t="s">
        <v>8</v>
      </c>
      <c r="K11" s="5" t="s">
        <v>9</v>
      </c>
      <c r="L11" s="5" t="s">
        <v>10</v>
      </c>
      <c r="M11" s="5" t="s">
        <v>11</v>
      </c>
      <c r="N11" s="5" t="s">
        <v>12</v>
      </c>
    </row>
    <row r="12" spans="1:16" x14ac:dyDescent="0.25">
      <c r="C12">
        <v>1</v>
      </c>
      <c r="D12">
        <v>0.17</v>
      </c>
      <c r="E12">
        <v>0.33</v>
      </c>
      <c r="F12">
        <f t="shared" si="3"/>
        <v>10</v>
      </c>
      <c r="G12" s="1">
        <f t="shared" si="4"/>
        <v>4.525483399593905</v>
      </c>
      <c r="H12" s="3">
        <f t="shared" si="5"/>
        <v>0.45254833995939048</v>
      </c>
      <c r="J12" t="s">
        <v>25</v>
      </c>
      <c r="K12">
        <v>2</v>
      </c>
      <c r="L12">
        <v>7.3000000000000007</v>
      </c>
      <c r="M12">
        <v>3.6500000000000004</v>
      </c>
      <c r="N12">
        <v>0.18000000000000005</v>
      </c>
    </row>
    <row r="13" spans="1:16" x14ac:dyDescent="0.25">
      <c r="C13">
        <v>2</v>
      </c>
      <c r="D13">
        <v>0.41</v>
      </c>
      <c r="E13">
        <v>0.56000000000000005</v>
      </c>
      <c r="F13">
        <f t="shared" si="3"/>
        <v>19.399999999999999</v>
      </c>
      <c r="G13" s="1">
        <f t="shared" si="4"/>
        <v>4.2426406871192928</v>
      </c>
      <c r="H13" s="3">
        <f t="shared" si="5"/>
        <v>0.2186928189236749</v>
      </c>
      <c r="J13" t="s">
        <v>26</v>
      </c>
      <c r="K13">
        <v>2</v>
      </c>
      <c r="L13">
        <v>6.05</v>
      </c>
      <c r="M13">
        <v>3.0249999999999999</v>
      </c>
      <c r="N13">
        <v>0.15124999999999991</v>
      </c>
    </row>
    <row r="14" spans="1:16" x14ac:dyDescent="0.25">
      <c r="C14">
        <v>3</v>
      </c>
      <c r="D14">
        <v>0.65</v>
      </c>
      <c r="E14">
        <v>0.73</v>
      </c>
      <c r="F14">
        <f t="shared" si="3"/>
        <v>27.599999999999998</v>
      </c>
      <c r="G14" s="1">
        <f t="shared" si="4"/>
        <v>2.2627416997969512</v>
      </c>
      <c r="H14" s="3">
        <f t="shared" si="5"/>
        <v>8.1983394920179392E-2</v>
      </c>
      <c r="J14" t="s">
        <v>27</v>
      </c>
      <c r="K14">
        <v>2</v>
      </c>
      <c r="L14">
        <v>3.2800000000000002</v>
      </c>
      <c r="M14">
        <v>1.6400000000000001</v>
      </c>
      <c r="N14" s="8">
        <v>3.9200000000000006E-2</v>
      </c>
    </row>
    <row r="15" spans="1:16" ht="15.75" thickBot="1" x14ac:dyDescent="0.3">
      <c r="C15">
        <v>4</v>
      </c>
      <c r="D15">
        <v>0.71</v>
      </c>
      <c r="E15">
        <v>0.81</v>
      </c>
      <c r="F15">
        <f t="shared" si="3"/>
        <v>30.4</v>
      </c>
      <c r="G15" s="1">
        <f t="shared" si="4"/>
        <v>2.828427124746193</v>
      </c>
      <c r="H15" s="3">
        <f t="shared" si="5"/>
        <v>9.3040365945598461E-2</v>
      </c>
      <c r="J15" s="4" t="s">
        <v>28</v>
      </c>
      <c r="K15" s="4">
        <v>2</v>
      </c>
      <c r="L15" s="4">
        <v>4.6999999999999993</v>
      </c>
      <c r="M15" s="4">
        <v>2.3499999999999996</v>
      </c>
      <c r="N15" s="4">
        <v>7.999999999999996E-2</v>
      </c>
    </row>
    <row r="16" spans="1:16" x14ac:dyDescent="0.25">
      <c r="C16">
        <v>6</v>
      </c>
      <c r="D16">
        <v>1.01</v>
      </c>
      <c r="E16">
        <v>1.1299999999999999</v>
      </c>
      <c r="F16">
        <f t="shared" si="3"/>
        <v>42.8</v>
      </c>
      <c r="G16" s="1">
        <f t="shared" si="4"/>
        <v>3.394112549695425</v>
      </c>
      <c r="H16" s="3">
        <f t="shared" si="5"/>
        <v>7.9301695086341717E-2</v>
      </c>
    </row>
    <row r="17" spans="2:16" x14ac:dyDescent="0.25">
      <c r="C17">
        <v>18</v>
      </c>
      <c r="D17">
        <v>2.75</v>
      </c>
      <c r="E17">
        <v>3.3</v>
      </c>
      <c r="F17">
        <f t="shared" si="3"/>
        <v>121</v>
      </c>
      <c r="G17" s="1">
        <f t="shared" si="4"/>
        <v>15.556349186104041</v>
      </c>
      <c r="H17" s="3">
        <f t="shared" si="5"/>
        <v>0.12856486930664496</v>
      </c>
    </row>
    <row r="18" spans="2:16" ht="15.75" thickBot="1" x14ac:dyDescent="0.3">
      <c r="B18" t="s">
        <v>27</v>
      </c>
      <c r="J18" t="s">
        <v>13</v>
      </c>
    </row>
    <row r="19" spans="2:16" x14ac:dyDescent="0.25">
      <c r="C19">
        <v>0</v>
      </c>
      <c r="D19">
        <v>0</v>
      </c>
      <c r="E19">
        <v>0</v>
      </c>
      <c r="F19">
        <f t="shared" ref="F19:F25" si="6">AVERAGE(D19:E19)*40</f>
        <v>0</v>
      </c>
      <c r="G19" s="1">
        <f t="shared" ref="G19:G25" si="7">STDEV(D19:E19)*40</f>
        <v>0</v>
      </c>
      <c r="H19" s="3" t="e">
        <f t="shared" ref="H19:H25" si="8">G19/F19</f>
        <v>#DIV/0!</v>
      </c>
      <c r="J19" s="5" t="s">
        <v>14</v>
      </c>
      <c r="K19" s="5" t="s">
        <v>15</v>
      </c>
      <c r="L19" s="5" t="s">
        <v>16</v>
      </c>
      <c r="M19" s="5" t="s">
        <v>17</v>
      </c>
      <c r="N19" s="5" t="s">
        <v>18</v>
      </c>
      <c r="O19" s="5" t="s">
        <v>29</v>
      </c>
      <c r="P19" s="5" t="s">
        <v>19</v>
      </c>
    </row>
    <row r="20" spans="2:16" x14ac:dyDescent="0.25">
      <c r="C20">
        <v>1</v>
      </c>
      <c r="D20">
        <v>0.22</v>
      </c>
      <c r="E20">
        <v>0.31</v>
      </c>
      <c r="F20">
        <f t="shared" si="6"/>
        <v>10.600000000000001</v>
      </c>
      <c r="G20" s="1">
        <f t="shared" si="7"/>
        <v>2.5455844122715705</v>
      </c>
      <c r="H20" s="3">
        <f t="shared" si="8"/>
        <v>0.24014947285580851</v>
      </c>
      <c r="J20" t="s">
        <v>20</v>
      </c>
      <c r="K20">
        <v>4.4993375000000002</v>
      </c>
      <c r="L20">
        <v>3</v>
      </c>
      <c r="M20">
        <v>1.4997791666666667</v>
      </c>
      <c r="N20">
        <v>13.31805231805232</v>
      </c>
      <c r="O20" s="8">
        <v>1.5048820905150573E-2</v>
      </c>
      <c r="P20">
        <v>6.5913821164255788</v>
      </c>
    </row>
    <row r="21" spans="2:16" x14ac:dyDescent="0.25">
      <c r="C21">
        <v>2</v>
      </c>
      <c r="D21">
        <v>0.43</v>
      </c>
      <c r="E21">
        <v>0.51</v>
      </c>
      <c r="F21">
        <f t="shared" si="6"/>
        <v>18.799999999999997</v>
      </c>
      <c r="G21" s="1">
        <f t="shared" si="7"/>
        <v>2.2627416997969525</v>
      </c>
      <c r="H21" s="3">
        <f t="shared" si="8"/>
        <v>0.12035860105302941</v>
      </c>
      <c r="J21" t="s">
        <v>21</v>
      </c>
      <c r="K21">
        <v>0.45044999999999991</v>
      </c>
      <c r="L21">
        <v>4</v>
      </c>
      <c r="M21">
        <v>0.11261249999999998</v>
      </c>
    </row>
    <row r="22" spans="2:16" x14ac:dyDescent="0.25">
      <c r="C22">
        <v>3</v>
      </c>
      <c r="D22">
        <v>0.57999999999999996</v>
      </c>
      <c r="E22">
        <v>0.78</v>
      </c>
      <c r="F22">
        <f t="shared" si="6"/>
        <v>27.199999999999996</v>
      </c>
      <c r="G22" s="1">
        <f t="shared" si="7"/>
        <v>5.6568542494924143</v>
      </c>
      <c r="H22" s="3">
        <f t="shared" si="8"/>
        <v>0.20797258270192703</v>
      </c>
    </row>
    <row r="23" spans="2:16" ht="15.75" thickBot="1" x14ac:dyDescent="0.3">
      <c r="C23">
        <v>4</v>
      </c>
      <c r="D23">
        <v>0.65</v>
      </c>
      <c r="E23">
        <v>0.85</v>
      </c>
      <c r="F23">
        <f t="shared" si="6"/>
        <v>30</v>
      </c>
      <c r="G23" s="1">
        <f t="shared" si="7"/>
        <v>5.6568542494923824</v>
      </c>
      <c r="H23" s="3">
        <f t="shared" si="8"/>
        <v>0.18856180831641275</v>
      </c>
      <c r="J23" s="4" t="s">
        <v>22</v>
      </c>
      <c r="K23" s="4">
        <v>4.9497875000000002</v>
      </c>
      <c r="L23" s="4">
        <v>7</v>
      </c>
      <c r="M23" s="4"/>
      <c r="N23" s="4"/>
      <c r="O23" s="4"/>
      <c r="P23" s="4"/>
    </row>
    <row r="24" spans="2:16" x14ac:dyDescent="0.25">
      <c r="C24">
        <v>6</v>
      </c>
      <c r="D24">
        <v>1.01</v>
      </c>
      <c r="E24">
        <v>1.26</v>
      </c>
      <c r="F24">
        <f t="shared" si="6"/>
        <v>45.4</v>
      </c>
      <c r="G24" s="1">
        <f t="shared" si="7"/>
        <v>7.0710678118655252</v>
      </c>
      <c r="H24" s="3">
        <f t="shared" si="8"/>
        <v>0.15575039233183977</v>
      </c>
      <c r="L24" s="1"/>
      <c r="M24" s="1"/>
      <c r="O24" s="1"/>
      <c r="P24" s="3"/>
    </row>
    <row r="25" spans="2:16" x14ac:dyDescent="0.25">
      <c r="C25">
        <v>18</v>
      </c>
      <c r="D25" s="2">
        <v>1.5</v>
      </c>
      <c r="E25" s="2">
        <v>1.78</v>
      </c>
      <c r="F25">
        <f t="shared" si="6"/>
        <v>65.600000000000009</v>
      </c>
      <c r="G25" s="1">
        <f t="shared" si="7"/>
        <v>7.9195959492893326</v>
      </c>
      <c r="H25" s="3">
        <f t="shared" si="8"/>
        <v>0.12072554800745933</v>
      </c>
      <c r="L25" s="1"/>
      <c r="M25" s="1"/>
      <c r="O25" s="1"/>
      <c r="P25" s="3"/>
    </row>
    <row r="26" spans="2:16" x14ac:dyDescent="0.25">
      <c r="B26" t="s">
        <v>28</v>
      </c>
    </row>
    <row r="27" spans="2:16" x14ac:dyDescent="0.25">
      <c r="C27">
        <v>0</v>
      </c>
      <c r="D27">
        <v>0</v>
      </c>
      <c r="E27">
        <v>0</v>
      </c>
      <c r="F27">
        <f t="shared" ref="F27:F33" si="9">AVERAGE(D27:E27)*40</f>
        <v>0</v>
      </c>
      <c r="G27" s="1">
        <f t="shared" ref="G27:G33" si="10">STDEV(D27:E27)*40</f>
        <v>0</v>
      </c>
      <c r="H27" s="3" t="e">
        <f t="shared" ref="H27:H33" si="11">G27/F27</f>
        <v>#DIV/0!</v>
      </c>
      <c r="O27" s="1"/>
      <c r="P27" s="3"/>
    </row>
    <row r="28" spans="2:16" x14ac:dyDescent="0.25">
      <c r="C28">
        <v>1</v>
      </c>
      <c r="D28">
        <v>0.26</v>
      </c>
      <c r="E28">
        <v>0.35</v>
      </c>
      <c r="F28">
        <f t="shared" si="9"/>
        <v>12.2</v>
      </c>
      <c r="G28" s="1">
        <f t="shared" si="10"/>
        <v>2.5455844122715705</v>
      </c>
      <c r="H28" s="3">
        <f t="shared" si="11"/>
        <v>0.2086544600222599</v>
      </c>
      <c r="L28" s="1"/>
      <c r="M28" s="1"/>
      <c r="O28" s="1"/>
      <c r="P28" s="3"/>
    </row>
    <row r="29" spans="2:16" x14ac:dyDescent="0.25">
      <c r="C29">
        <v>2</v>
      </c>
      <c r="D29">
        <v>0.55000000000000004</v>
      </c>
      <c r="E29">
        <v>0.69</v>
      </c>
      <c r="F29">
        <f t="shared" si="9"/>
        <v>24.8</v>
      </c>
      <c r="G29" s="1">
        <f t="shared" si="10"/>
        <v>3.9597979746446499</v>
      </c>
      <c r="H29" s="3">
        <f t="shared" si="11"/>
        <v>0.15966927317115523</v>
      </c>
      <c r="L29" s="1"/>
      <c r="M29" s="1"/>
      <c r="O29" s="1"/>
      <c r="P29" s="3"/>
    </row>
    <row r="30" spans="2:16" x14ac:dyDescent="0.25">
      <c r="C30">
        <v>3</v>
      </c>
      <c r="D30">
        <v>0.8</v>
      </c>
      <c r="E30">
        <v>0.75</v>
      </c>
      <c r="F30">
        <f t="shared" si="9"/>
        <v>31</v>
      </c>
      <c r="G30" s="1">
        <f t="shared" si="10"/>
        <v>1.4142135623730965</v>
      </c>
      <c r="H30" s="3">
        <f t="shared" si="11"/>
        <v>4.5619792334616015E-2</v>
      </c>
      <c r="L30" s="1"/>
      <c r="M30" s="1"/>
      <c r="O30" s="1"/>
      <c r="P30" s="3"/>
    </row>
    <row r="31" spans="2:16" x14ac:dyDescent="0.25">
      <c r="C31">
        <v>4</v>
      </c>
      <c r="D31">
        <v>0.85</v>
      </c>
      <c r="E31">
        <v>0.74</v>
      </c>
      <c r="F31">
        <f t="shared" si="9"/>
        <v>31.799999999999997</v>
      </c>
      <c r="G31" s="1">
        <f t="shared" si="10"/>
        <v>3.1112698372208087</v>
      </c>
      <c r="H31" s="3">
        <f t="shared" si="11"/>
        <v>9.7838674126440539E-2</v>
      </c>
      <c r="L31" s="1"/>
      <c r="M31" s="1"/>
      <c r="O31" s="1"/>
      <c r="P31" s="3"/>
    </row>
    <row r="32" spans="2:16" x14ac:dyDescent="0.25">
      <c r="C32">
        <v>6</v>
      </c>
      <c r="D32">
        <v>1.03</v>
      </c>
      <c r="E32">
        <v>0.96</v>
      </c>
      <c r="F32">
        <f t="shared" si="9"/>
        <v>39.799999999999997</v>
      </c>
      <c r="G32" s="1">
        <f t="shared" si="10"/>
        <v>1.9798989873223347</v>
      </c>
      <c r="H32" s="3">
        <f t="shared" si="11"/>
        <v>4.9746205711616455E-2</v>
      </c>
      <c r="L32" s="1"/>
      <c r="M32" s="1"/>
      <c r="O32" s="1"/>
      <c r="P32" s="3"/>
    </row>
    <row r="33" spans="3:16" x14ac:dyDescent="0.25">
      <c r="C33">
        <v>18</v>
      </c>
      <c r="D33" s="2">
        <v>2.15</v>
      </c>
      <c r="E33" s="2">
        <v>2.5499999999999998</v>
      </c>
      <c r="F33">
        <f t="shared" si="9"/>
        <v>93.999999999999986</v>
      </c>
      <c r="G33" s="1">
        <f t="shared" si="10"/>
        <v>11.313708498984758</v>
      </c>
      <c r="H33" s="3">
        <f t="shared" si="11"/>
        <v>0.12035860105302935</v>
      </c>
      <c r="L33" s="1"/>
      <c r="M33" s="1"/>
      <c r="O33" s="1"/>
      <c r="P33" s="3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Рисунок 3 В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</cp:lastModifiedBy>
  <dcterms:created xsi:type="dcterms:W3CDTF">2023-03-29T10:13:00Z</dcterms:created>
  <dcterms:modified xsi:type="dcterms:W3CDTF">2023-08-29T13:30:42Z</dcterms:modified>
</cp:coreProperties>
</file>